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88C48539-64C7-4EE5-9BC0-FA290CCB2CD8}" xr6:coauthVersionLast="45" xr6:coauthVersionMax="45" xr10:uidLastSave="{00000000-0000-0000-0000-000000000000}"/>
  <bookViews>
    <workbookView xWindow="-120" yWindow="-120" windowWidth="24240" windowHeight="13140" xr2:uid="{CF3D8332-A4F1-494D-B472-2339EB4612F7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'!$A$1:$G$286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24" i="1"/>
  <c r="F25" i="1" s="1"/>
  <c r="F31" i="1"/>
  <c r="F30" i="1" s="1"/>
  <c r="F29" i="1" s="1"/>
  <c r="F32" i="1"/>
  <c r="F33" i="1"/>
  <c r="F34" i="1"/>
  <c r="F35" i="1"/>
  <c r="F36" i="1"/>
  <c r="F37" i="1"/>
  <c r="F40" i="1"/>
  <c r="F39" i="1" s="1"/>
  <c r="F41" i="1"/>
  <c r="F42" i="1"/>
  <c r="F44" i="1"/>
  <c r="F43" i="1" s="1"/>
  <c r="F264" i="1" s="1"/>
  <c r="F45" i="1"/>
  <c r="F46" i="1"/>
  <c r="F48" i="1"/>
  <c r="F47" i="1" s="1"/>
  <c r="F265" i="1" s="1"/>
  <c r="F49" i="1"/>
  <c r="F50" i="1"/>
  <c r="F51" i="1"/>
  <c r="F52" i="1"/>
  <c r="F71" i="1"/>
  <c r="F69" i="1" s="1"/>
  <c r="F67" i="1" s="1"/>
  <c r="F61" i="1" s="1"/>
  <c r="F79" i="1"/>
  <c r="F81" i="1"/>
  <c r="F80" i="1" s="1"/>
  <c r="F82" i="1"/>
  <c r="F84" i="1"/>
  <c r="F85" i="1"/>
  <c r="F83" i="1" s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3" i="1" s="1"/>
  <c r="F105" i="1"/>
  <c r="F106" i="1"/>
  <c r="F107" i="1"/>
  <c r="F108" i="1"/>
  <c r="F109" i="1"/>
  <c r="F110" i="1"/>
  <c r="F112" i="1"/>
  <c r="F111" i="1" s="1"/>
  <c r="F113" i="1"/>
  <c r="F117" i="1"/>
  <c r="F118" i="1"/>
  <c r="F119" i="1"/>
  <c r="F120" i="1"/>
  <c r="F116" i="1" s="1"/>
  <c r="F115" i="1" s="1"/>
  <c r="F121" i="1"/>
  <c r="F122" i="1"/>
  <c r="F124" i="1"/>
  <c r="F123" i="1" s="1"/>
  <c r="F125" i="1"/>
  <c r="F126" i="1"/>
  <c r="F128" i="1"/>
  <c r="F127" i="1" s="1"/>
  <c r="F129" i="1"/>
  <c r="F131" i="1"/>
  <c r="F132" i="1"/>
  <c r="F130" i="1" s="1"/>
  <c r="F133" i="1"/>
  <c r="F136" i="1"/>
  <c r="F135" i="1" s="1"/>
  <c r="F134" i="1" s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5" i="1"/>
  <c r="F156" i="1"/>
  <c r="F154" i="1" s="1"/>
  <c r="F153" i="1" s="1"/>
  <c r="F152" i="1" s="1"/>
  <c r="F157" i="1"/>
  <c r="F158" i="1"/>
  <c r="F159" i="1"/>
  <c r="F162" i="1"/>
  <c r="F163" i="1"/>
  <c r="F164" i="1"/>
  <c r="F161" i="1" s="1"/>
  <c r="F160" i="1" s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 s="1"/>
  <c r="F217" i="1"/>
  <c r="F218" i="1"/>
  <c r="F220" i="1" s="1"/>
  <c r="F227" i="1"/>
  <c r="F230" i="1"/>
  <c r="F236" i="1"/>
  <c r="F237" i="1"/>
  <c r="F238" i="1"/>
  <c r="F239" i="1"/>
  <c r="F247" i="1"/>
  <c r="F257" i="1" s="1"/>
  <c r="F255" i="1"/>
  <c r="F271" i="1"/>
  <c r="F273" i="1"/>
  <c r="F272" i="1" s="1"/>
  <c r="F274" i="1"/>
  <c r="F275" i="1"/>
  <c r="F276" i="1"/>
  <c r="F277" i="1"/>
  <c r="F278" i="1"/>
  <c r="F284" i="1"/>
  <c r="F285" i="1" s="1"/>
  <c r="F175" i="1" s="1"/>
  <c r="F114" i="1" l="1"/>
  <c r="F97" i="1"/>
  <c r="F28" i="1"/>
  <c r="F177" i="1" s="1"/>
  <c r="F78" i="1"/>
  <c r="F38" i="1"/>
  <c r="F263" i="1"/>
  <c r="F178" i="1"/>
  <c r="F222" i="1"/>
  <c r="F279" i="1"/>
  <c r="F174" i="1"/>
  <c r="F181" i="1" l="1"/>
  <c r="F180" i="1"/>
  <c r="F266" i="1"/>
  <c r="F179" i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<sst xmlns="http://schemas.openxmlformats.org/spreadsheetml/2006/main" count="634" uniqueCount="409">
  <si>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</si>
  <si>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</si>
  <si>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</si>
  <si>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</si>
  <si>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</si>
  <si>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</si>
  <si>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</si>
  <si>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</si>
  <si>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</si>
  <si>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</si>
  <si>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</si>
  <si>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</si>
  <si>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</si>
  <si>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</si>
  <si>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</si>
  <si>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</si>
  <si>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</si>
  <si>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</si>
  <si>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</si>
  <si>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</si>
  <si>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</si>
  <si>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</si>
  <si>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</si>
  <si>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</si>
  <si>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</si>
  <si>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</si>
  <si>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</si>
  <si>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</si>
  <si>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</si>
  <si>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</si>
  <si>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</si>
  <si>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</si>
  <si>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</si>
  <si>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</si>
  <si>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</si>
  <si>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</si>
  <si>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</si>
  <si>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</si>
  <si>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</si>
  <si>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</si>
  <si>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</si>
  <si>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</si>
  <si>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</si>
  <si>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</si>
  <si>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</si>
  <si>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</si>
  <si>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</si>
  <si>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</si>
  <si>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</si>
  <si>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</si>
  <si>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</si>
  <si>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</si>
  <si>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</si>
  <si>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</si>
  <si>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</si>
  <si>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</si>
  <si>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</si>
  <si>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</si>
  <si>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</si>
  <si>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</si>
  <si>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</si>
  <si>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</si>
  <si>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</si>
  <si>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</si>
  <si>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</si>
  <si>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</si>
  <si>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</si>
  <si>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</si>
  <si>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</si>
  <si>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</si>
  <si>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</si>
  <si>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</si>
  <si>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</si>
  <si>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</si>
  <si>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</si>
  <si>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</si>
  <si>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</si>
  <si>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</si>
  <si>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</si>
  <si>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</si>
  <si>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</si>
  <si>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</si>
  <si>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</si>
  <si>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</si>
  <si>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</si>
  <si>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</si>
  <si>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</si>
  <si>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</si>
  <si>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</si>
  <si>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</si>
  <si>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</si>
  <si>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</si>
  <si>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</si>
  <si>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</si>
  <si>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</si>
  <si>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</si>
  <si>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</si>
  <si>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</si>
  <si>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</si>
  <si>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</si>
  <si>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</si>
  <si>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</si>
  <si>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</si>
  <si>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</si>
  <si>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</si>
  <si>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</si>
  <si>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</si>
  <si>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</si>
  <si>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</si>
  <si>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</si>
  <si>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</si>
  <si>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</si>
  <si>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</si>
  <si>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</si>
  <si>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</si>
  <si>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</si>
  <si>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</si>
  <si>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</si>
  <si>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</si>
  <si>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</si>
  <si>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</si>
  <si>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</si>
  <si>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</si>
  <si>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</si>
  <si>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</si>
  <si>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</si>
  <si>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</si>
  <si>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</si>
  <si>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</si>
  <si>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</si>
  <si>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</si>
  <si>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</si>
  <si>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</si>
  <si>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</si>
  <si>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</si>
  <si>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</si>
  <si>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</si>
  <si>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</si>
  <si>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</si>
  <si>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</si>
  <si>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</si>
  <si>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</si>
  <si>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</si>
  <si>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</si>
  <si>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</si>
  <si>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</si>
  <si>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</si>
  <si>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</si>
  <si>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</si>
  <si>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</si>
  <si>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</si>
  <si>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</si>
  <si>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</si>
  <si>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</si>
  <si>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</si>
  <si>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</si>
  <si>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</si>
  <si>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</si>
  <si>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</si>
  <si>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</si>
  <si>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</si>
  <si>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</si>
  <si>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</si>
  <si>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</si>
  <si>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</si>
  <si>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</si>
  <si>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</si>
  <si>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</si>
  <si>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</si>
  <si>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</si>
  <si>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</si>
  <si>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</si>
  <si>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</si>
  <si>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</si>
  <si>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</si>
  <si>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</si>
  <si>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</si>
  <si>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</si>
  <si>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</si>
  <si>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</si>
  <si>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</si>
  <si>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</si>
  <si>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</si>
  <si>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</si>
  <si>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</si>
  <si>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</si>
  <si>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</si>
  <si>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</si>
  <si>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</si>
  <si>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</si>
  <si>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</si>
  <si>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</si>
  <si>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</si>
  <si>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</si>
  <si>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</si>
  <si>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</si>
  <si>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</si>
  <si>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</si>
  <si>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</si>
  <si>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</si>
  <si>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</si>
  <si>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</si>
  <si>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</si>
  <si>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</si>
  <si>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</si>
  <si>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</si>
  <si>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</si>
  <si>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</si>
  <si>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</si>
  <si>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</si>
  <si>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</si>
  <si>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</si>
  <si>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</si>
  <si>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</si>
  <si>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</si>
  <si>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</si>
  <si>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</si>
  <si>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</si>
  <si>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</si>
  <si>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</si>
  <si>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</si>
  <si>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</si>
  <si>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</si>
  <si>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</si>
  <si>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</si>
  <si>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</si>
  <si>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</si>
  <si>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</si>
  <si>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</si>
  <si>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</si>
  <si>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</si>
  <si>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</si>
  <si>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</si>
  <si>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</si>
  <si>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</si>
  <si>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</si>
  <si>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</si>
  <si>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</si>
  <si>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</si>
  <si>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</si>
  <si>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</si>
  <si>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</si>
  <si>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</si>
  <si>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</si>
  <si>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</si>
  <si>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</si>
  <si>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</si>
  <si>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</si>
  <si>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</si>
  <si>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</si>
  <si>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</si>
  <si>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</si>
  <si>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</si>
  <si>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</si>
  <si>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</si>
  <si>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</si>
  <si>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</si>
  <si>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</si>
  <si>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</si>
  <si>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</si>
  <si>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</si>
  <si>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</si>
  <si>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</si>
  <si>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</si>
  <si>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</si>
  <si>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</si>
  <si>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</si>
  <si>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</si>
  <si>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</si>
  <si>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</si>
  <si>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</si>
  <si>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</si>
  <si>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</si>
  <si>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</si>
  <si>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</si>
  <si>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</si>
  <si>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</si>
  <si>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</si>
  <si>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</si>
  <si>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</si>
  <si>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</si>
  <si>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</si>
  <si>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</si>
  <si>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</si>
  <si>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</si>
  <si>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</si>
  <si>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</si>
  <si>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</si>
  <si>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</si>
  <si>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</si>
  <si>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</si>
  <si>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</si>
  <si>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</si>
  <si>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</si>
  <si>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</si>
  <si>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</si>
  <si>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</si>
  <si>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</si>
  <si>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</si>
  <si>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</si>
  <si>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</si>
  <si>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</si>
  <si>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</si>
  <si>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</si>
  <si>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</si>
  <si>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</si>
  <si>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</si>
  <si>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</si>
  <si>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</si>
  <si>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</si>
  <si>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</si>
  <si>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</si>
  <si>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</si>
  <si>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</si>
  <si>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</si>
  <si>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</si>
  <si>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</si>
  <si>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</si>
  <si>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</si>
  <si>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</si>
  <si>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</si>
  <si>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</si>
  <si>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</si>
  <si>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</si>
  <si>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</si>
  <si>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</si>
  <si>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</si>
  <si>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</si>
  <si>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</si>
  <si>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</si>
  <si>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</si>
  <si>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</si>
  <si>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</si>
  <si>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</si>
  <si>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</si>
  <si>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</si>
  <si>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</si>
  <si>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</si>
  <si>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</si>
  <si>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</si>
  <si>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</si>
  <si>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</si>
  <si>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</si>
  <si>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</si>
  <si>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</si>
  <si>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</si>
  <si>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</si>
  <si>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</si>
  <si>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</si>
  <si>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</si>
  <si>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</si>
  <si>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</si>
  <si>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</si>
  <si>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</si>
  <si>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</si>
  <si>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</si>
  <si>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</si>
  <si>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</si>
  <si>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</si>
  <si>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</si>
  <si>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</si>
  <si>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</si>
  <si>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</si>
  <si>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</si>
  <si>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</si>
  <si>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</si>
  <si>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</si>
  <si>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</si>
  <si>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</si>
  <si>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</si>
  <si>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</si>
  <si>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</si>
  <si>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</si>
  <si>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</si>
  <si>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</si>
  <si>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</si>
  <si>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</si>
  <si>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</si>
  <si>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</si>
  <si>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</si>
  <si>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</si>
  <si>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</si>
  <si>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</si>
  <si>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</si>
  <si>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</si>
  <si>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</si>
  <si>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</si>
  <si>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</si>
  <si>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</si>
  <si>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</si>
  <si>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</si>
  <si>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</si>
  <si>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</si>
  <si>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</si>
  <si>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</si>
  <si>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</si>
  <si>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LUCIANA VENÂNCIO</t>
  </si>
  <si>
    <t>HOSPITAL PROVISÓRIO - UNIDADE AURORA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</si>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</sst>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6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1A7EDF65-03F9-4EEA-B20C-23CA06F3223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4CF3EC5B-DE10-428C-B5E4-A56577DCE9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3AD94ABB-D3DE-40C1-B6D3-BE4B55344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UPAE-ARRUDA/PRESTA&#199;&#195;O%20DE%20CONTAS/ANO%202022/FEVEREIRO.2022/CGM/13.2%20PCF%20AURORA%20PCR%20%20EXCEL%2002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HMR-MATERNIDADE - Dra. Mercês Pontes Cunha</v>
          </cell>
          <cell r="Q3" t="str">
            <v>Sociedade Pernambucana de Combate ao Cânce - 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HMR-COVID - Dra. Mercês Pontes Cunha</v>
          </cell>
          <cell r="Q4" t="str">
            <v>Sociedade Pernambucana de Combate ao Cânce - HCP GESTÃO</v>
          </cell>
          <cell r="R4">
            <v>10894988000486</v>
          </cell>
          <cell r="S4" t="str">
            <v>Abril/2021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UPAE- ARRUDA - Deputado Antônio Luiz Filho</v>
          </cell>
          <cell r="Q5" t="str">
            <v>Sociedade Pernambucana de Combate ao Cânce - HCP GESTÃO</v>
          </cell>
          <cell r="R5">
            <v>10894988000567</v>
          </cell>
          <cell r="S5" t="str">
            <v>Julho/2016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AMBULATÓRIO</v>
          </cell>
          <cell r="Q6" t="str">
            <v>Fundação Professor Martiniano Fernades - IMIP</v>
          </cell>
          <cell r="R6">
            <v>9039744000194</v>
          </cell>
          <cell r="S6" t="str">
            <v>Setembro/2020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HECPI - COVID</v>
          </cell>
          <cell r="Q7" t="str">
            <v>Fundação Professor Martiniano Fernades - IMIP</v>
          </cell>
          <cell r="R7">
            <v>9039744000194</v>
          </cell>
          <cell r="S7" t="str">
            <v>Março/2021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3 - UNID.IMBIRIBEIRA</v>
          </cell>
          <cell r="Q8" t="str">
            <v>INSTITUTO HUMANIZE DE ASSISTENCIA E REPONSABILIDADE SOCIAL</v>
          </cell>
          <cell r="R8">
            <v>28399030000212</v>
          </cell>
          <cell r="S8" t="str">
            <v>Março/2020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PROV. DO RECIFE 2 - UNID.COELHOS</v>
          </cell>
          <cell r="Q9" t="str">
            <v>Fundação Professor Martiniano Fernades - IMIP</v>
          </cell>
          <cell r="R9">
            <v>9039744000194</v>
          </cell>
          <cell r="S9" t="str">
            <v>Abril/2020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PROVISÓRIO - UNIDADE AURORA</v>
          </cell>
          <cell r="Q10" t="str">
            <v>Sociedade Pernambucana de Combate ao Cânce - HCP GESTÃO</v>
          </cell>
          <cell r="R10" t="str">
            <v>108949880008-00</v>
          </cell>
          <cell r="S10" t="str">
            <v>Abril/2020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</sheetData>
      <sheetData sheetId="4">
        <row r="6">
          <cell r="B6" t="str">
            <v>Ativos</v>
          </cell>
          <cell r="D6">
            <v>0</v>
          </cell>
          <cell r="F6">
            <v>0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7809.66</v>
          </cell>
          <cell r="F12">
            <v>0</v>
          </cell>
          <cell r="G12">
            <v>8.68</v>
          </cell>
          <cell r="H12">
            <v>1953.8840000000002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0</v>
          </cell>
        </row>
        <row r="97">
          <cell r="D97">
            <v>0</v>
          </cell>
        </row>
        <row r="100">
          <cell r="C100">
            <v>0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0</v>
          </cell>
        </row>
        <row r="2">
          <cell r="Y2">
            <v>0</v>
          </cell>
        </row>
        <row r="3">
          <cell r="Y3">
            <v>0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16984.080000000002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4.3.1. Taxa de Manutenção de Conta</v>
          </cell>
          <cell r="N11">
            <v>195</v>
          </cell>
        </row>
        <row r="12">
          <cell r="D12" t="str">
            <v>5.7.2. Outras Despesas Gerais (Pessoa Juridica)</v>
          </cell>
          <cell r="N12">
            <v>42.93</v>
          </cell>
        </row>
        <row r="13">
          <cell r="D13" t="str">
            <v>6.3.1.6. Serviços Técnicos Profissionais</v>
          </cell>
          <cell r="N13">
            <v>16746.150000000001</v>
          </cell>
        </row>
        <row r="102">
          <cell r="Q102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16604.5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0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F95CE-3835-4893-B217-F8140AD6B542}">
  <sheetPr>
    <tabColor rgb="FFFFFF00"/>
  </sheetPr>
  <dimension ref="A1:BB493"/>
  <sheetViews>
    <sheetView showGridLines="0" tabSelected="1" view="pageBreakPreview" topLeftCell="C270" zoomScale="90" zoomScaleNormal="90" zoomScaleSheetLayoutView="90" workbookViewId="0">
      <selection activeCell="D308" sqref="D308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44593</v>
      </c>
      <c r="G4" s="189">
        <v>1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 t="str">
        <f>IFERROR(VLOOKUP($C$7,'[1]DADOS (OCULTAR)'!$P$3:$R$56,3,0),"")</f>
        <v>108949880008-00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Sociedade Pernambucana de Combate ao Cânce - HCP GESTÃO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Abril/2020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v>1469.72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0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1469.72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1469.72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9772.2240000000002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0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0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0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0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0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0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>
        <f>IF(G6="SIM","",'[1]MEM.CÁLC.FP.'!$D$97)</f>
        <v>0</v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0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9772.2240000000002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0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0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0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>
        <f>IF(G6="SIM","",SUM('[1]MEM.CÁLC.FP.'!G6:G7))</f>
        <v>0</v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>
        <f>IF(G6="SIM","",SUM('[1]MEM.CÁLC.FP.'!G9:G10))</f>
        <v>0</v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9772.2240000000002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7809.66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0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>
        <f>IF(G6="SIM","",SUM('[1]MEM.CÁLC.FP.'!G12:G15))</f>
        <v>8.68</v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1953.8840000000002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0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0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0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0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0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>
        <v>0</v>
      </c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>
        <v>0</v>
      </c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0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0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0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0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0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0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0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>
        <v>0</v>
      </c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0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0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0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0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>
        <v>0</v>
      </c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>
        <v>0</v>
      </c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>
        <v>0</v>
      </c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0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56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195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0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195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195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0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44593</v>
      </c>
      <c r="G92" s="144">
        <f>IF(G4=0,"",G4)</f>
        <v>1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HOSPITAL PROVISÓRIO - UNIDADE AURORA</v>
      </c>
      <c r="D95" s="27"/>
      <c r="E95" s="141" t="str">
        <f>IF(E7=0,"",E7)</f>
        <v>LUCIANA VENÂNCIO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42.93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0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0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0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0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0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0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0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0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0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42.93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42.93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16746.150000000001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0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0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0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0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0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16746.150000000001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16746.150000000001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0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0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0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0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0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16746.150000000001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0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0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0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0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0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0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0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0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0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0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26756.304000000004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-25286.584000000003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F262-F263-F264-F265</f>
        <v>-9772.2240000000002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16984.080000000002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-15514.360000000002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 t="str">
        <f>[1]Turnover!C17</f>
        <v/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44593</v>
      </c>
      <c r="G192" s="109">
        <f>IF(G4=0,"",G4)</f>
        <v>1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HOSPITAL PROVISÓRIO - UNIDADE AURORA</v>
      </c>
      <c r="D195" s="27"/>
      <c r="E195" s="101" t="str">
        <f>IF(E7=0,"",E7)</f>
        <v>LUCIANA VENÂNCIO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/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10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16604.5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v>16604.5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10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335802.5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v>16604.5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0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1469.72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v>42.93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320624.78999999998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320634.78999999998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0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0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0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/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/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/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0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/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/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/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/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0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0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512009.33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v>0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0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9772.2240000000002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502237.10600000003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/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0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0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4gSKfQx/Dz/vlFFb9swc7syMzVpPoOe1a6QIt8PXx2p/WEoopLROsXjfoJ8Fb8Noqlp+cZGvZnXV9f2FGOfSkg==" saltValue="vIRocS0+oUaS7+Hzv+Gon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55118110236227" right="0" top="0.15748031496062992" bottom="0" header="0" footer="0"/>
  <pageSetup paperSize="9" scale="48" fitToWidth="2" orientation="portrait" r:id="rId1"/>
  <rowBreaks count="3" manualBreakCount="3">
    <brk id="88" max="6" man="1"/>
    <brk id="188" max="6" man="1"/>
    <brk id="28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2022-04-22T14:18:33Z</dcterms:created>
  <dcterms:modified xsi:type="dcterms:W3CDTF">2022-04-22T14:18:42Z</dcterms:modified>
</cp:coreProperties>
</file>